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w\Desktop\"/>
    </mc:Choice>
  </mc:AlternateContent>
  <xr:revisionPtr revIDLastSave="0" documentId="13_ncr:1_{4197678F-6837-4A4E-B180-3FC02AC5F677}" xr6:coauthVersionLast="36" xr6:coauthVersionMax="36" xr10:uidLastSave="{00000000-0000-0000-0000-000000000000}"/>
  <bookViews>
    <workbookView xWindow="0" yWindow="0" windowWidth="14445" windowHeight="12720" xr2:uid="{D6696636-7352-47D6-B52D-BAEA7291F2EB}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A49" i="1"/>
  <c r="A48" i="1"/>
  <c r="B48" i="1" s="1"/>
  <c r="C48" i="1"/>
  <c r="A47" i="1"/>
  <c r="B47" i="1" s="1"/>
  <c r="C47" i="1"/>
  <c r="C46" i="1"/>
  <c r="C45" i="1"/>
  <c r="C44" i="1"/>
  <c r="A44" i="1"/>
  <c r="C43" i="1"/>
  <c r="A43" i="1"/>
  <c r="B42" i="1"/>
  <c r="C42" i="1"/>
  <c r="F40" i="1"/>
  <c r="G40" i="1"/>
  <c r="H40" i="1"/>
  <c r="I40" i="1"/>
  <c r="J40" i="1"/>
  <c r="K40" i="1"/>
  <c r="E40" i="1"/>
  <c r="A33" i="1"/>
  <c r="A3" i="1"/>
  <c r="B49" i="1" l="1"/>
  <c r="B44" i="1"/>
  <c r="A45" i="1" s="1"/>
  <c r="B45" i="1" s="1"/>
  <c r="A46" i="1" s="1"/>
  <c r="B46" i="1" s="1"/>
  <c r="B43" i="1"/>
  <c r="M40" i="1"/>
  <c r="C30" i="1" l="1"/>
  <c r="C22" i="1"/>
  <c r="C29" i="1"/>
  <c r="C27" i="1"/>
  <c r="C28" i="1"/>
  <c r="C26" i="1"/>
  <c r="C25" i="1"/>
  <c r="C24" i="1"/>
  <c r="C23" i="1"/>
  <c r="C21" i="1"/>
  <c r="C20" i="1"/>
  <c r="C19" i="1"/>
  <c r="C18" i="1"/>
  <c r="C16" i="1"/>
  <c r="B16" i="1" s="1"/>
  <c r="C17" i="1"/>
  <c r="G13" i="1"/>
  <c r="H13" i="1"/>
  <c r="I13" i="1"/>
  <c r="J13" i="1"/>
  <c r="K13" i="1"/>
  <c r="L13" i="1"/>
  <c r="F13" i="1"/>
  <c r="M13" i="1" l="1"/>
  <c r="A17" i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</calcChain>
</file>

<file path=xl/sharedStrings.xml><?xml version="1.0" encoding="utf-8"?>
<sst xmlns="http://schemas.openxmlformats.org/spreadsheetml/2006/main" count="90" uniqueCount="65">
  <si>
    <t>Gruppen</t>
  </si>
  <si>
    <t>Disziplin</t>
  </si>
  <si>
    <t>Teilnehmer</t>
  </si>
  <si>
    <t>1x4, 3x3</t>
  </si>
  <si>
    <t>4x4</t>
  </si>
  <si>
    <t>R1</t>
  </si>
  <si>
    <t>R2</t>
  </si>
  <si>
    <t>R3</t>
  </si>
  <si>
    <t>R4</t>
  </si>
  <si>
    <t>R5</t>
  </si>
  <si>
    <t>R6</t>
  </si>
  <si>
    <t>R7</t>
  </si>
  <si>
    <t>MX1</t>
  </si>
  <si>
    <t>MX2</t>
  </si>
  <si>
    <t>HE1</t>
  </si>
  <si>
    <t>2x4, 4x3</t>
  </si>
  <si>
    <t>HE2</t>
  </si>
  <si>
    <t>6x3</t>
  </si>
  <si>
    <t>DE1</t>
  </si>
  <si>
    <t>1x4, 1x3</t>
  </si>
  <si>
    <t>DE2</t>
  </si>
  <si>
    <t>4x3</t>
  </si>
  <si>
    <t>Vorrunde MX1+MX2</t>
  </si>
  <si>
    <t>1. Runde HE1+HE2</t>
  </si>
  <si>
    <t>Halbfinale MX1+MX2</t>
  </si>
  <si>
    <t>1. Runde DE1+DE2</t>
  </si>
  <si>
    <t>2. Runde HE1+HE2</t>
  </si>
  <si>
    <t>Viertelfinale MX1+MX2</t>
  </si>
  <si>
    <t>3. Runde HE1+HE2</t>
  </si>
  <si>
    <t>Anzahl der Spiele pro Runde</t>
  </si>
  <si>
    <t>2. Runde DE1+DE2</t>
  </si>
  <si>
    <t>Achtelfinale HE1+HE2</t>
  </si>
  <si>
    <t>von</t>
  </si>
  <si>
    <t xml:space="preserve"> bis</t>
  </si>
  <si>
    <t>Anzahl Spiele</t>
  </si>
  <si>
    <t>Bezeichnung</t>
  </si>
  <si>
    <t>3. Runde DE1+DE2</t>
  </si>
  <si>
    <t>Halbfinale DE1</t>
  </si>
  <si>
    <t>Viertelfinale HE1+HE2+DE2</t>
  </si>
  <si>
    <t>Halbfinale HE1+HE2+DE2</t>
  </si>
  <si>
    <t>Finale/Platz3 MX1+MX2</t>
  </si>
  <si>
    <t>Finale/Platz3 HE1+HE2+DE2+DE1</t>
  </si>
  <si>
    <t>Siegerehrung</t>
  </si>
  <si>
    <t>Felder</t>
  </si>
  <si>
    <t>HD1</t>
  </si>
  <si>
    <t>HD2</t>
  </si>
  <si>
    <t>DD1</t>
  </si>
  <si>
    <t>DD2</t>
  </si>
  <si>
    <t>1x5</t>
  </si>
  <si>
    <t>1x6</t>
  </si>
  <si>
    <t>1.+2. KO-Runde, 3. Sektrunde</t>
  </si>
  <si>
    <t>Modus</t>
  </si>
  <si>
    <t>Jeder gegen jeden</t>
  </si>
  <si>
    <t>1.+2. KO-Runde, 3.+4. Sektrunde</t>
  </si>
  <si>
    <t>Spieldauer E+MX</t>
  </si>
  <si>
    <t>Spieldauer Doppel</t>
  </si>
  <si>
    <t>Zeitplan Lohhof Cup 2018</t>
  </si>
  <si>
    <t>1. Runde Gruppenspiele HD+DD</t>
  </si>
  <si>
    <t>2. Runde Gruppenspiele HD+DD</t>
  </si>
  <si>
    <t>3. Runde Gruppenspiele HD+DD</t>
  </si>
  <si>
    <t>Viertelfinale HD</t>
  </si>
  <si>
    <t>4. Runde DD</t>
  </si>
  <si>
    <t>Halbfinale HD</t>
  </si>
  <si>
    <t>5. Runde DD2</t>
  </si>
  <si>
    <t>Finale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</si>
</sst>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7" fillId="3" borderId="1" xfId="0" applyFont="1" applyFill="1" applyBorder="1"/>
    <xf numFmtId="20" fontId="0" fillId="0" borderId="0" xfId="0" applyNumberFormat="1"/>
    <xf numFmtId="20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20" fontId="0" fillId="3" borderId="1" xfId="0" applyNumberFormat="1" applyFill="1" applyBorder="1"/>
    <xf numFmtId="0" fontId="0" fillId="3" borderId="1" xfId="0" applyFill="1" applyBorder="1"/>
    <xf numFmtId="0" fontId="8" fillId="0" borderId="0" xfId="0" applyFont="1" applyAlignment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" xfId="0" applyFont="1" applyFill="1" applyBorder="1"/>
    <xf numFmtId="0" fontId="5" fillId="2" borderId="2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itplan-Rechner%20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S-Eingabe"/>
      <sheetName val="KANN-Eingabe"/>
      <sheetName val="Zeitplan"/>
      <sheetName val="Auswahl"/>
      <sheetName val="Rangliste"/>
      <sheetName val="Gruppen"/>
      <sheetName val="R Reihenfolge"/>
      <sheetName val="R Disziplin Name"/>
      <sheetName val="R Zeitplan"/>
      <sheetName val="KO-System"/>
    </sheetNames>
    <sheetDataSet>
      <sheetData sheetId="0">
        <row r="11">
          <cell r="D11">
            <v>43386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84F3-A421-4269-BCBE-5A6FC4323E97}">
  <dimension ref="A1:O50"/>
  <sheetViews>
    <sheetView tabSelected="1" workbookViewId="0">
      <selection activeCell="A2" sqref="A2"/>
    </sheetView>
  </sheetViews>
  <sheetFormatPr baseColWidth="10" defaultRowHeight="15" x14ac:dyDescent="0.25"/>
  <cols>
    <col min="1" max="1" width="8.7109375" customWidth="1"/>
    <col min="3" max="3" width="13" bestFit="1" customWidth="1"/>
    <col min="4" max="4" width="29.5703125" bestFit="1" customWidth="1"/>
    <col min="5" max="5" width="3.7109375" customWidth="1"/>
    <col min="6" max="12" width="3.7109375" bestFit="1" customWidth="1"/>
  </cols>
  <sheetData>
    <row r="1" spans="1:13" ht="18.75" x14ac:dyDescent="0.3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 x14ac:dyDescent="0.3">
      <c r="A2" s="1"/>
    </row>
    <row r="3" spans="1:13" ht="15.75" x14ac:dyDescent="0.25">
      <c r="A3" s="26" t="str">
        <f>"Zeitplan für Samstag, "&amp;TEXT('[1]MUSS-Eingabe'!$D$11,"TT.MM.JJJJ")</f>
        <v>Zeitplan für Samstag, 13.10.2018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x14ac:dyDescent="0.25">
      <c r="A4" s="15"/>
    </row>
    <row r="5" spans="1:13" x14ac:dyDescent="0.25">
      <c r="F5" s="16" t="s">
        <v>29</v>
      </c>
      <c r="G5" s="16"/>
      <c r="H5" s="16"/>
      <c r="I5" s="16"/>
      <c r="J5" s="16"/>
      <c r="K5" s="16"/>
      <c r="L5" s="16"/>
    </row>
    <row r="6" spans="1:13" x14ac:dyDescent="0.25">
      <c r="A6" s="5" t="s">
        <v>1</v>
      </c>
      <c r="B6" s="6" t="s">
        <v>2</v>
      </c>
      <c r="C6" s="6" t="s">
        <v>0</v>
      </c>
      <c r="D6" s="6" t="s">
        <v>51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</row>
    <row r="7" spans="1:13" x14ac:dyDescent="0.25">
      <c r="A7" s="2" t="s">
        <v>12</v>
      </c>
      <c r="B7" s="3">
        <v>13</v>
      </c>
      <c r="C7" s="3" t="s">
        <v>3</v>
      </c>
      <c r="D7" s="2" t="s">
        <v>50</v>
      </c>
      <c r="F7" s="18">
        <v>5</v>
      </c>
      <c r="G7" s="18">
        <v>5</v>
      </c>
      <c r="H7" s="18">
        <v>5</v>
      </c>
      <c r="I7" s="19">
        <v>6</v>
      </c>
      <c r="J7" s="19">
        <v>3</v>
      </c>
      <c r="K7" s="18">
        <v>2</v>
      </c>
      <c r="L7" s="18">
        <v>0</v>
      </c>
    </row>
    <row r="8" spans="1:13" x14ac:dyDescent="0.25">
      <c r="A8" s="2" t="s">
        <v>13</v>
      </c>
      <c r="B8" s="3">
        <v>16</v>
      </c>
      <c r="C8" s="3" t="s">
        <v>4</v>
      </c>
      <c r="D8" s="2" t="s">
        <v>50</v>
      </c>
      <c r="F8" s="18">
        <v>8</v>
      </c>
      <c r="G8" s="18">
        <v>8</v>
      </c>
      <c r="H8" s="18">
        <v>8</v>
      </c>
      <c r="I8" s="19">
        <v>6</v>
      </c>
      <c r="J8" s="19">
        <v>3</v>
      </c>
      <c r="K8" s="18">
        <v>2</v>
      </c>
      <c r="L8" s="18">
        <v>0</v>
      </c>
    </row>
    <row r="9" spans="1:13" x14ac:dyDescent="0.25">
      <c r="A9" s="7" t="s">
        <v>14</v>
      </c>
      <c r="B9" s="3">
        <v>20</v>
      </c>
      <c r="C9" s="3" t="s">
        <v>15</v>
      </c>
      <c r="D9" s="2" t="s">
        <v>50</v>
      </c>
      <c r="F9" s="18">
        <v>8</v>
      </c>
      <c r="G9" s="18">
        <v>8</v>
      </c>
      <c r="H9" s="18">
        <v>8</v>
      </c>
      <c r="I9" s="19">
        <v>6</v>
      </c>
      <c r="J9" s="19">
        <v>6</v>
      </c>
      <c r="K9" s="19">
        <v>3</v>
      </c>
      <c r="L9" s="18">
        <v>2</v>
      </c>
    </row>
    <row r="10" spans="1:13" x14ac:dyDescent="0.25">
      <c r="A10" s="7" t="s">
        <v>16</v>
      </c>
      <c r="B10" s="3">
        <v>18</v>
      </c>
      <c r="C10" s="3" t="s">
        <v>17</v>
      </c>
      <c r="D10" s="2" t="s">
        <v>50</v>
      </c>
      <c r="F10" s="18">
        <v>6</v>
      </c>
      <c r="G10" s="18">
        <v>6</v>
      </c>
      <c r="H10" s="18">
        <v>6</v>
      </c>
      <c r="I10" s="19">
        <v>6</v>
      </c>
      <c r="J10" s="19">
        <v>6</v>
      </c>
      <c r="K10" s="19">
        <v>3</v>
      </c>
      <c r="L10" s="18">
        <v>2</v>
      </c>
    </row>
    <row r="11" spans="1:13" x14ac:dyDescent="0.25">
      <c r="A11" s="7" t="s">
        <v>18</v>
      </c>
      <c r="B11" s="8">
        <v>7</v>
      </c>
      <c r="C11" s="3" t="s">
        <v>19</v>
      </c>
      <c r="D11" s="2" t="s">
        <v>50</v>
      </c>
      <c r="F11" s="18">
        <v>3</v>
      </c>
      <c r="G11" s="18">
        <v>3</v>
      </c>
      <c r="H11" s="18">
        <v>3</v>
      </c>
      <c r="I11" s="19">
        <v>3</v>
      </c>
      <c r="J11" s="18">
        <v>2</v>
      </c>
      <c r="K11" s="18">
        <v>0</v>
      </c>
      <c r="L11" s="18">
        <v>0</v>
      </c>
    </row>
    <row r="12" spans="1:13" x14ac:dyDescent="0.25">
      <c r="A12" s="2" t="s">
        <v>20</v>
      </c>
      <c r="B12" s="3">
        <v>12</v>
      </c>
      <c r="C12" s="3" t="s">
        <v>21</v>
      </c>
      <c r="D12" s="2" t="s">
        <v>50</v>
      </c>
      <c r="F12" s="20">
        <v>4</v>
      </c>
      <c r="G12" s="20">
        <v>4</v>
      </c>
      <c r="H12" s="20">
        <v>4</v>
      </c>
      <c r="I12" s="21">
        <v>6</v>
      </c>
      <c r="J12" s="21">
        <v>3</v>
      </c>
      <c r="K12" s="20">
        <v>2</v>
      </c>
      <c r="L12" s="20">
        <v>0</v>
      </c>
    </row>
    <row r="13" spans="1:13" x14ac:dyDescent="0.25">
      <c r="F13" s="22">
        <f>SUM(F7:F12)</f>
        <v>34</v>
      </c>
      <c r="G13" s="22">
        <f t="shared" ref="G13:L13" si="0">SUM(G7:G12)</f>
        <v>34</v>
      </c>
      <c r="H13" s="22">
        <f t="shared" si="0"/>
        <v>34</v>
      </c>
      <c r="I13" s="22">
        <f t="shared" si="0"/>
        <v>33</v>
      </c>
      <c r="J13" s="22">
        <f t="shared" si="0"/>
        <v>23</v>
      </c>
      <c r="K13" s="22">
        <f t="shared" si="0"/>
        <v>12</v>
      </c>
      <c r="L13" s="22">
        <f t="shared" si="0"/>
        <v>4</v>
      </c>
      <c r="M13" s="9">
        <f>SUM(F13:L13)</f>
        <v>174</v>
      </c>
    </row>
    <row r="15" spans="1:13" x14ac:dyDescent="0.25">
      <c r="A15" s="6" t="s">
        <v>32</v>
      </c>
      <c r="B15" s="6" t="s">
        <v>33</v>
      </c>
      <c r="C15" s="12" t="s">
        <v>34</v>
      </c>
      <c r="D15" s="5" t="s">
        <v>35</v>
      </c>
    </row>
    <row r="16" spans="1:13" x14ac:dyDescent="0.25">
      <c r="A16" s="13">
        <v>0.375</v>
      </c>
      <c r="B16" s="13">
        <f>A16+(C16/$N$25*$N$26)</f>
        <v>0.46527777777777779</v>
      </c>
      <c r="C16" s="14">
        <f>F7+F8+G7+G8+H7+H8</f>
        <v>39</v>
      </c>
      <c r="D16" s="14" t="s">
        <v>22</v>
      </c>
    </row>
    <row r="17" spans="1:15" x14ac:dyDescent="0.25">
      <c r="A17" s="11">
        <f>B16</f>
        <v>0.46527777777777779</v>
      </c>
      <c r="B17" s="11">
        <f>A17+(C17/$N$25*$N$26)</f>
        <v>0.49305555555555558</v>
      </c>
      <c r="C17" s="2">
        <f>I7+I8</f>
        <v>12</v>
      </c>
      <c r="D17" s="2" t="s">
        <v>27</v>
      </c>
    </row>
    <row r="18" spans="1:15" x14ac:dyDescent="0.25">
      <c r="A18" s="13">
        <f t="shared" ref="A18:A30" si="1">B17</f>
        <v>0.49305555555555558</v>
      </c>
      <c r="B18" s="13">
        <f>A18+(C18/$N$25*$N$26)</f>
        <v>0.52546296296296302</v>
      </c>
      <c r="C18" s="14">
        <f>F9+F10</f>
        <v>14</v>
      </c>
      <c r="D18" s="14" t="s">
        <v>23</v>
      </c>
    </row>
    <row r="19" spans="1:15" x14ac:dyDescent="0.25">
      <c r="A19" s="11">
        <f t="shared" si="1"/>
        <v>0.52546296296296302</v>
      </c>
      <c r="B19" s="11">
        <f>A19+(C19/$N$25*$N$26)</f>
        <v>0.53935185185185186</v>
      </c>
      <c r="C19" s="2">
        <f>J7+J8</f>
        <v>6</v>
      </c>
      <c r="D19" s="2" t="s">
        <v>24</v>
      </c>
    </row>
    <row r="20" spans="1:15" x14ac:dyDescent="0.25">
      <c r="A20" s="11">
        <f t="shared" si="1"/>
        <v>0.53935185185185186</v>
      </c>
      <c r="B20" s="11">
        <f>A20+(C20/$N$25*$N$26)</f>
        <v>0.5717592592592593</v>
      </c>
      <c r="C20" s="2">
        <f>G9+G10</f>
        <v>14</v>
      </c>
      <c r="D20" s="2" t="s">
        <v>26</v>
      </c>
    </row>
    <row r="21" spans="1:15" x14ac:dyDescent="0.25">
      <c r="A21" s="13">
        <f t="shared" si="1"/>
        <v>0.5717592592592593</v>
      </c>
      <c r="B21" s="13">
        <f>A21+(C21/$N$25*$N$26)</f>
        <v>0.58796296296296302</v>
      </c>
      <c r="C21" s="14">
        <f>F11+F12</f>
        <v>7</v>
      </c>
      <c r="D21" s="14" t="s">
        <v>25</v>
      </c>
    </row>
    <row r="22" spans="1:15" x14ac:dyDescent="0.25">
      <c r="A22" s="11">
        <f t="shared" si="1"/>
        <v>0.58796296296296302</v>
      </c>
      <c r="B22" s="11">
        <f>A22+(C22/$N$25*$N$26)</f>
        <v>0.59722222222222232</v>
      </c>
      <c r="C22" s="2">
        <f>K7+K8</f>
        <v>4</v>
      </c>
      <c r="D22" s="2" t="s">
        <v>40</v>
      </c>
    </row>
    <row r="23" spans="1:15" x14ac:dyDescent="0.25">
      <c r="A23" s="11">
        <f t="shared" si="1"/>
        <v>0.59722222222222232</v>
      </c>
      <c r="B23" s="11">
        <f>A23+(C23/$N$25*$N$26)</f>
        <v>0.62962962962962976</v>
      </c>
      <c r="C23" s="2">
        <f>H9+H10</f>
        <v>14</v>
      </c>
      <c r="D23" s="2" t="s">
        <v>28</v>
      </c>
    </row>
    <row r="24" spans="1:15" x14ac:dyDescent="0.25">
      <c r="A24" s="11">
        <f t="shared" si="1"/>
        <v>0.62962962962962976</v>
      </c>
      <c r="B24" s="11">
        <f>A24+(C24/$N$25*$N$26)</f>
        <v>0.64583333333333348</v>
      </c>
      <c r="C24" s="2">
        <f>G11+G12</f>
        <v>7</v>
      </c>
      <c r="D24" s="2" t="s">
        <v>30</v>
      </c>
    </row>
    <row r="25" spans="1:15" x14ac:dyDescent="0.25">
      <c r="A25" s="11">
        <f t="shared" si="1"/>
        <v>0.64583333333333348</v>
      </c>
      <c r="B25" s="11">
        <f>A25+(C25/$N$25*$N$26)</f>
        <v>0.67361111111111127</v>
      </c>
      <c r="C25" s="2">
        <f>I9+I10</f>
        <v>12</v>
      </c>
      <c r="D25" s="2" t="s">
        <v>31</v>
      </c>
      <c r="N25" s="2">
        <v>9</v>
      </c>
      <c r="O25" t="s">
        <v>43</v>
      </c>
    </row>
    <row r="26" spans="1:15" x14ac:dyDescent="0.25">
      <c r="A26" s="11">
        <f t="shared" si="1"/>
        <v>0.67361111111111127</v>
      </c>
      <c r="B26" s="11">
        <f>A26+(C26/$N$25*$N$26)</f>
        <v>0.68981481481481499</v>
      </c>
      <c r="C26" s="2">
        <f>H11+H12</f>
        <v>7</v>
      </c>
      <c r="D26" s="2" t="s">
        <v>36</v>
      </c>
      <c r="N26" s="11">
        <v>2.0833333333333332E-2</v>
      </c>
      <c r="O26" t="s">
        <v>54</v>
      </c>
    </row>
    <row r="27" spans="1:15" x14ac:dyDescent="0.25">
      <c r="A27" s="11">
        <f t="shared" si="1"/>
        <v>0.68981481481481499</v>
      </c>
      <c r="B27" s="11">
        <f>A27+(C27/$N$25*$N$26)</f>
        <v>0.73148148148148162</v>
      </c>
      <c r="C27" s="2">
        <f>J9+J10+I12</f>
        <v>18</v>
      </c>
      <c r="D27" s="2" t="s">
        <v>38</v>
      </c>
      <c r="N27" s="11">
        <v>2.4305555555555556E-2</v>
      </c>
      <c r="O27" t="s">
        <v>55</v>
      </c>
    </row>
    <row r="28" spans="1:15" x14ac:dyDescent="0.25">
      <c r="A28" s="11">
        <f t="shared" si="1"/>
        <v>0.73148148148148162</v>
      </c>
      <c r="B28" s="11">
        <f>A28+(C28/$N$25*$N$26)</f>
        <v>0.73842592592592604</v>
      </c>
      <c r="C28" s="2">
        <f>I11</f>
        <v>3</v>
      </c>
      <c r="D28" s="2" t="s">
        <v>37</v>
      </c>
    </row>
    <row r="29" spans="1:15" x14ac:dyDescent="0.25">
      <c r="A29" s="11">
        <f t="shared" si="1"/>
        <v>0.73842592592592604</v>
      </c>
      <c r="B29" s="11">
        <f>A29+(C29/$N$25*$N$26)</f>
        <v>0.75925925925925941</v>
      </c>
      <c r="C29" s="2">
        <f>K9+K10+J12</f>
        <v>9</v>
      </c>
      <c r="D29" s="2" t="s">
        <v>39</v>
      </c>
    </row>
    <row r="30" spans="1:15" x14ac:dyDescent="0.25">
      <c r="A30" s="11">
        <f t="shared" si="1"/>
        <v>0.75925925925925941</v>
      </c>
      <c r="B30" s="11">
        <f>A30+(C30/$N$25*$N$26)</f>
        <v>0.7777777777777779</v>
      </c>
      <c r="C30" s="2">
        <f>L9+L10+J11+K12</f>
        <v>8</v>
      </c>
      <c r="D30" s="2" t="s">
        <v>41</v>
      </c>
    </row>
    <row r="31" spans="1:15" x14ac:dyDescent="0.25">
      <c r="A31" s="13">
        <v>0.79166666666666663</v>
      </c>
      <c r="B31" s="24" t="s">
        <v>42</v>
      </c>
      <c r="C31" s="24"/>
      <c r="D31" s="24"/>
    </row>
    <row r="32" spans="1:15" x14ac:dyDescent="0.25">
      <c r="A32" s="10"/>
      <c r="B32" s="10"/>
    </row>
    <row r="33" spans="1:13" ht="15.75" x14ac:dyDescent="0.25">
      <c r="A33" s="26" t="str">
        <f>"Zeitplan für Sonntag, "&amp;TEXT('[1]MUSS-Eingabe'!$D$11+1,"TT.MM.JJJJ")</f>
        <v>Zeitplan für Sonntag, 14.10.2018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5" spans="1:13" x14ac:dyDescent="0.25">
      <c r="A35" s="5" t="s">
        <v>1</v>
      </c>
      <c r="B35" s="6" t="s">
        <v>2</v>
      </c>
      <c r="C35" s="6" t="s">
        <v>0</v>
      </c>
      <c r="D35" s="6" t="s">
        <v>51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</row>
    <row r="36" spans="1:13" x14ac:dyDescent="0.25">
      <c r="A36" s="2" t="s">
        <v>44</v>
      </c>
      <c r="B36" s="3">
        <v>12</v>
      </c>
      <c r="C36" s="3" t="s">
        <v>21</v>
      </c>
      <c r="D36" s="2" t="s">
        <v>50</v>
      </c>
      <c r="E36" s="4">
        <v>4</v>
      </c>
      <c r="F36" s="4">
        <v>4</v>
      </c>
      <c r="G36" s="4">
        <v>4</v>
      </c>
      <c r="H36" s="23">
        <v>6</v>
      </c>
      <c r="I36" s="23">
        <v>3</v>
      </c>
      <c r="J36" s="4">
        <v>1</v>
      </c>
      <c r="K36" s="4">
        <v>0</v>
      </c>
    </row>
    <row r="37" spans="1:13" x14ac:dyDescent="0.25">
      <c r="A37" s="2" t="s">
        <v>45</v>
      </c>
      <c r="B37" s="3">
        <v>16</v>
      </c>
      <c r="C37" s="3" t="s">
        <v>4</v>
      </c>
      <c r="D37" s="2" t="s">
        <v>53</v>
      </c>
      <c r="E37" s="4">
        <v>8</v>
      </c>
      <c r="F37" s="4">
        <v>8</v>
      </c>
      <c r="G37" s="4">
        <v>8</v>
      </c>
      <c r="H37" s="23">
        <v>8</v>
      </c>
      <c r="I37" s="23">
        <v>4</v>
      </c>
      <c r="J37" s="4">
        <v>2</v>
      </c>
      <c r="K37" s="4">
        <v>0</v>
      </c>
    </row>
    <row r="38" spans="1:13" x14ac:dyDescent="0.25">
      <c r="A38" s="7" t="s">
        <v>46</v>
      </c>
      <c r="B38" s="3">
        <v>5</v>
      </c>
      <c r="C38" s="3" t="s">
        <v>48</v>
      </c>
      <c r="D38" s="2" t="s">
        <v>52</v>
      </c>
      <c r="E38" s="4">
        <v>2</v>
      </c>
      <c r="F38" s="4">
        <v>2</v>
      </c>
      <c r="G38" s="4">
        <v>2</v>
      </c>
      <c r="H38" s="4">
        <v>2</v>
      </c>
      <c r="I38" s="4">
        <v>0</v>
      </c>
      <c r="J38" s="4">
        <v>0</v>
      </c>
      <c r="K38" s="4">
        <v>0</v>
      </c>
    </row>
    <row r="39" spans="1:13" x14ac:dyDescent="0.25">
      <c r="A39" s="7" t="s">
        <v>47</v>
      </c>
      <c r="B39" s="3">
        <v>6</v>
      </c>
      <c r="C39" s="3" t="s">
        <v>49</v>
      </c>
      <c r="D39" s="2" t="s">
        <v>52</v>
      </c>
      <c r="E39" s="4">
        <v>3</v>
      </c>
      <c r="F39" s="4">
        <v>3</v>
      </c>
      <c r="G39" s="4">
        <v>3</v>
      </c>
      <c r="H39" s="4">
        <v>3</v>
      </c>
      <c r="I39" s="4">
        <v>3</v>
      </c>
      <c r="J39" s="4">
        <v>0</v>
      </c>
      <c r="K39" s="4">
        <v>0</v>
      </c>
    </row>
    <row r="40" spans="1:13" x14ac:dyDescent="0.25">
      <c r="E40" s="22">
        <f>SUM(E36:E39)</f>
        <v>17</v>
      </c>
      <c r="F40" s="22">
        <f t="shared" ref="F40:K40" si="2">SUM(F36:F39)</f>
        <v>17</v>
      </c>
      <c r="G40" s="22">
        <f t="shared" si="2"/>
        <v>17</v>
      </c>
      <c r="H40" s="22">
        <f t="shared" si="2"/>
        <v>19</v>
      </c>
      <c r="I40" s="22">
        <f t="shared" si="2"/>
        <v>10</v>
      </c>
      <c r="J40" s="22">
        <f t="shared" si="2"/>
        <v>3</v>
      </c>
      <c r="K40" s="22">
        <f t="shared" si="2"/>
        <v>0</v>
      </c>
      <c r="M40" s="9">
        <f>SUM(F40:L40)</f>
        <v>66</v>
      </c>
    </row>
    <row r="41" spans="1:13" x14ac:dyDescent="0.25">
      <c r="A41" s="6" t="s">
        <v>32</v>
      </c>
      <c r="B41" s="6" t="s">
        <v>33</v>
      </c>
      <c r="C41" s="12" t="s">
        <v>34</v>
      </c>
      <c r="D41" s="5" t="s">
        <v>35</v>
      </c>
    </row>
    <row r="42" spans="1:13" x14ac:dyDescent="0.25">
      <c r="A42" s="13">
        <v>0.375</v>
      </c>
      <c r="B42" s="13">
        <f>A42+(C42/$N$25*$N$27)</f>
        <v>0.4209104938271605</v>
      </c>
      <c r="C42" s="14">
        <f>E40</f>
        <v>17</v>
      </c>
      <c r="D42" s="14" t="s">
        <v>57</v>
      </c>
    </row>
    <row r="43" spans="1:13" x14ac:dyDescent="0.25">
      <c r="A43" s="11">
        <f>B42</f>
        <v>0.4209104938271605</v>
      </c>
      <c r="B43" s="11">
        <f>A43+(C43/$N$25*$N$26)</f>
        <v>0.46026234567901236</v>
      </c>
      <c r="C43" s="2">
        <f>F40</f>
        <v>17</v>
      </c>
      <c r="D43" s="2" t="s">
        <v>58</v>
      </c>
    </row>
    <row r="44" spans="1:13" x14ac:dyDescent="0.25">
      <c r="A44" s="11">
        <f t="shared" ref="A44:A49" si="3">B43</f>
        <v>0.46026234567901236</v>
      </c>
      <c r="B44" s="11">
        <f t="shared" ref="B44:B49" si="4">A44+(C44/$N$25*$N$26)</f>
        <v>0.49961419753086422</v>
      </c>
      <c r="C44" s="2">
        <f>G40</f>
        <v>17</v>
      </c>
      <c r="D44" s="2" t="s">
        <v>59</v>
      </c>
    </row>
    <row r="45" spans="1:13" x14ac:dyDescent="0.25">
      <c r="A45" s="11">
        <f t="shared" si="3"/>
        <v>0.49961419753086422</v>
      </c>
      <c r="B45" s="11">
        <f t="shared" si="4"/>
        <v>0.53202160493827166</v>
      </c>
      <c r="C45" s="2">
        <f>H36+H37</f>
        <v>14</v>
      </c>
      <c r="D45" s="2" t="s">
        <v>60</v>
      </c>
    </row>
    <row r="46" spans="1:13" x14ac:dyDescent="0.25">
      <c r="A46" s="11">
        <f t="shared" si="3"/>
        <v>0.53202160493827166</v>
      </c>
      <c r="B46" s="11">
        <f t="shared" si="4"/>
        <v>0.54359567901234573</v>
      </c>
      <c r="C46" s="2">
        <f>H38+H39</f>
        <v>5</v>
      </c>
      <c r="D46" s="2" t="s">
        <v>61</v>
      </c>
    </row>
    <row r="47" spans="1:13" x14ac:dyDescent="0.25">
      <c r="A47" s="11">
        <f t="shared" si="3"/>
        <v>0.54359567901234573</v>
      </c>
      <c r="B47" s="11">
        <f t="shared" si="4"/>
        <v>0.55979938271604945</v>
      </c>
      <c r="C47" s="2">
        <f>I36+I37</f>
        <v>7</v>
      </c>
      <c r="D47" s="7" t="s">
        <v>62</v>
      </c>
    </row>
    <row r="48" spans="1:13" x14ac:dyDescent="0.25">
      <c r="A48" s="11">
        <f t="shared" si="3"/>
        <v>0.55979938271604945</v>
      </c>
      <c r="B48" s="11">
        <f t="shared" si="4"/>
        <v>0.56674382716049387</v>
      </c>
      <c r="C48" s="2">
        <f>I39</f>
        <v>3</v>
      </c>
      <c r="D48" s="7" t="s">
        <v>63</v>
      </c>
    </row>
    <row r="49" spans="1:4" x14ac:dyDescent="0.25">
      <c r="A49" s="11">
        <f t="shared" si="3"/>
        <v>0.56674382716049387</v>
      </c>
      <c r="B49" s="11">
        <f t="shared" si="4"/>
        <v>0.57368827160493829</v>
      </c>
      <c r="C49" s="2">
        <f>J36+J37</f>
        <v>3</v>
      </c>
      <c r="D49" s="7" t="s">
        <v>64</v>
      </c>
    </row>
    <row r="50" spans="1:4" x14ac:dyDescent="0.25">
      <c r="A50" s="13">
        <v>0.58333333333333337</v>
      </c>
      <c r="B50" s="24" t="s">
        <v>42</v>
      </c>
      <c r="C50" s="24"/>
      <c r="D50" s="24"/>
    </row>
  </sheetData>
  <mergeCells count="6">
    <mergeCell ref="F5:L5"/>
    <mergeCell ref="B31:D31"/>
    <mergeCell ref="B50:D50"/>
    <mergeCell ref="A1:M1"/>
    <mergeCell ref="A3:M3"/>
    <mergeCell ref="A33:M3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Walter</dc:creator>
  <cp:lastModifiedBy>Max Walter</cp:lastModifiedBy>
  <dcterms:created xsi:type="dcterms:W3CDTF">2018-10-10T09:49:50Z</dcterms:created>
  <dcterms:modified xsi:type="dcterms:W3CDTF">2018-10-10T15:54:09Z</dcterms:modified>
</cp:coreProperties>
</file>